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_Current_Website_Files\2.0_Newsroom\2.4_Procurement\2.4_ Active_Procurements\"/>
    </mc:Choice>
  </mc:AlternateContent>
  <xr:revisionPtr revIDLastSave="0" documentId="8_{40EE8370-2A32-4E80-A027-6E6E530CA8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ICING FORM - 5 YRS" sheetId="3" r:id="rId1"/>
  </sheets>
  <definedNames>
    <definedName name="_xlnm.Print_Area" localSheetId="0">'PRICING FORM - 5 YRS'!$A$5:$H$11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3" l="1"/>
  <c r="E7" i="3"/>
  <c r="E8" i="3" s="1"/>
  <c r="D8" i="3"/>
  <c r="C8" i="3"/>
  <c r="D10" i="3"/>
  <c r="E10" i="3" s="1"/>
  <c r="F10" i="3" s="1"/>
  <c r="G10" i="3" s="1"/>
  <c r="H10" i="3" s="1"/>
  <c r="H11" i="3" s="1"/>
  <c r="E12" i="3" l="1"/>
  <c r="E13" i="3" s="1"/>
  <c r="D12" i="3"/>
  <c r="D13" i="3" s="1"/>
  <c r="C12" i="3"/>
  <c r="C13" i="3" s="1"/>
  <c r="E11" i="3"/>
  <c r="F11" i="3"/>
  <c r="G11" i="3"/>
  <c r="D11" i="3"/>
  <c r="F7" i="3"/>
  <c r="F8" i="3" s="1"/>
  <c r="F12" i="3" s="1"/>
  <c r="F13" i="3" s="1"/>
  <c r="G7" i="3" l="1"/>
  <c r="H7" i="3" l="1"/>
  <c r="G8" i="3"/>
  <c r="G12" i="3" s="1"/>
  <c r="G13" i="3" s="1"/>
  <c r="H8" i="3" l="1"/>
  <c r="H12" i="3" s="1"/>
  <c r="H13" i="3" s="1"/>
</calcChain>
</file>

<file path=xl/sharedStrings.xml><?xml version="1.0" encoding="utf-8"?>
<sst xmlns="http://schemas.openxmlformats.org/spreadsheetml/2006/main" count="16" uniqueCount="16">
  <si>
    <t xml:space="preserve">FY24 
</t>
  </si>
  <si>
    <t xml:space="preserve">FY25 
</t>
  </si>
  <si>
    <t xml:space="preserve">FY26
</t>
  </si>
  <si>
    <t xml:space="preserve">FY27 
</t>
  </si>
  <si>
    <t xml:space="preserve">FY28 
</t>
  </si>
  <si>
    <t>CURRENT MEMBERS PER MONTH - NURSING FACILITY</t>
  </si>
  <si>
    <t>CURRENT MEMBERS PER MONTH - HCBS</t>
  </si>
  <si>
    <t>FY24-FY28 PMPM HCBS</t>
  </si>
  <si>
    <t xml:space="preserve">FY23
</t>
  </si>
  <si>
    <t>TOTAL PROJECTED DOLLARS-NF</t>
  </si>
  <si>
    <t>TOTAL PROJECTED DOLLARS-HCBS</t>
  </si>
  <si>
    <t>FY24-FY28 PMPM NF*</t>
  </si>
  <si>
    <t>*NF RELATED INCENTIVE ADDED</t>
  </si>
  <si>
    <t>TOTAL COMBINED PMPM PER MONTH</t>
  </si>
  <si>
    <t>TOTAL COMBINED PMPM PER YEAR</t>
  </si>
  <si>
    <t>APPENDIX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</si>
</sst>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Font="1" applyProtection="1"/>
    <xf numFmtId="0" fontId="2" fillId="0" borderId="0" xfId="0" applyFont="1" applyProtection="1"/>
    <xf numFmtId="0" fontId="3" fillId="2" borderId="1" xfId="0" applyFont="1" applyFill="1" applyBorder="1" applyProtection="1"/>
    <xf numFmtId="0" fontId="4" fillId="3" borderId="1" xfId="0" applyFont="1" applyFill="1" applyBorder="1" applyAlignment="1" applyProtection="1">
      <alignment horizontal="right" vertical="center" wrapText="1"/>
    </xf>
    <xf numFmtId="0" fontId="4" fillId="2" borderId="1" xfId="0" applyFont="1" applyFill="1" applyBorder="1" applyAlignment="1" applyProtection="1">
      <alignment horizontal="right" vertical="center" wrapText="1"/>
    </xf>
    <xf numFmtId="0" fontId="4" fillId="2" borderId="1" xfId="0" applyFont="1" applyFill="1" applyBorder="1" applyProtection="1"/>
    <xf numFmtId="165" fontId="3" fillId="3" borderId="1" xfId="1" applyNumberFormat="1" applyFont="1" applyFill="1" applyBorder="1" applyProtection="1"/>
    <xf numFmtId="165" fontId="3" fillId="2" borderId="1" xfId="1" applyNumberFormat="1" applyFont="1" applyFill="1" applyBorder="1" applyProtection="1"/>
    <xf numFmtId="7" fontId="3" fillId="3" borderId="1" xfId="1" applyNumberFormat="1" applyFont="1" applyFill="1" applyBorder="1" applyProtection="1"/>
    <xf numFmtId="7" fontId="3" fillId="2" borderId="1" xfId="1" applyNumberFormat="1" applyFont="1" applyFill="1" applyBorder="1" applyProtection="1"/>
    <xf numFmtId="7" fontId="5" fillId="2" borderId="1" xfId="1" applyNumberFormat="1" applyFont="1" applyFill="1" applyBorder="1" applyProtection="1"/>
    <xf numFmtId="0" fontId="4" fillId="2" borderId="4" xfId="0" applyFont="1" applyFill="1" applyBorder="1" applyProtection="1"/>
    <xf numFmtId="165" fontId="3" fillId="3" borderId="2" xfId="0" applyNumberFormat="1" applyFont="1" applyFill="1" applyBorder="1" applyProtection="1"/>
    <xf numFmtId="165" fontId="3" fillId="2" borderId="2" xfId="0" applyNumberFormat="1" applyFont="1" applyFill="1" applyBorder="1" applyProtection="1"/>
    <xf numFmtId="0" fontId="4" fillId="2" borderId="3" xfId="0" applyFont="1" applyFill="1" applyBorder="1" applyProtection="1"/>
    <xf numFmtId="37" fontId="6" fillId="3" borderId="3" xfId="2" applyNumberFormat="1" applyFont="1" applyFill="1" applyBorder="1" applyProtection="1"/>
    <xf numFmtId="37" fontId="6" fillId="0" borderId="3" xfId="2" applyNumberFormat="1" applyFont="1" applyFill="1" applyBorder="1" applyProtection="1"/>
    <xf numFmtId="37" fontId="6" fillId="0" borderId="3" xfId="2" applyNumberFormat="1" applyFont="1" applyFill="1" applyBorder="1" applyProtection="1">
      <protection locked="0"/>
    </xf>
    <xf numFmtId="44" fontId="6" fillId="3" borderId="1" xfId="2" applyFont="1" applyFill="1" applyBorder="1" applyProtection="1"/>
    <xf numFmtId="44" fontId="6" fillId="0" borderId="1" xfId="2" applyFont="1" applyFill="1" applyBorder="1" applyProtection="1"/>
    <xf numFmtId="164" fontId="6" fillId="3" borderId="2" xfId="2" applyNumberFormat="1" applyFont="1" applyFill="1" applyBorder="1" applyProtection="1"/>
    <xf numFmtId="164" fontId="6" fillId="0" borderId="2" xfId="2" applyNumberFormat="1" applyFont="1" applyFill="1" applyBorder="1" applyProtection="1"/>
    <xf numFmtId="0" fontId="4" fillId="0" borderId="0" xfId="0" applyFont="1" applyProtection="1"/>
    <xf numFmtId="165" fontId="4" fillId="0" borderId="0" xfId="0" applyNumberFormat="1" applyFont="1" applyProtection="1"/>
    <xf numFmtId="0" fontId="7" fillId="0" borderId="0" xfId="0" applyFont="1" applyProtection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3:H15"/>
  <sheetViews>
    <sheetView tabSelected="1" zoomScale="120" zoomScaleNormal="120" zoomScaleSheetLayoutView="100" workbookViewId="0">
      <selection activeCell="D8" sqref="D8"/>
    </sheetView>
  </sheetViews>
  <sheetFormatPr defaultColWidth="9.140625" defaultRowHeight="15" x14ac:dyDescent="0.25"/>
  <cols>
    <col min="1" max="1" width="2.85546875" style="1" customWidth="1"/>
    <col min="2" max="2" width="44.42578125" style="2" customWidth="1"/>
    <col min="3" max="8" width="12.42578125" style="2" customWidth="1"/>
    <col min="9" max="16384" width="9.140625" style="2"/>
  </cols>
  <sheetData>
    <row r="3" spans="2:8" ht="18.75" x14ac:dyDescent="0.3">
      <c r="B3" s="25" t="s">
        <v>15</v>
      </c>
    </row>
    <row r="5" spans="2:8" ht="25.5" x14ac:dyDescent="0.25">
      <c r="B5" s="3"/>
      <c r="C5" s="4" t="s">
        <v>8</v>
      </c>
      <c r="D5" s="5" t="s">
        <v>0</v>
      </c>
      <c r="E5" s="5" t="s">
        <v>1</v>
      </c>
      <c r="F5" s="5" t="s">
        <v>2</v>
      </c>
      <c r="G5" s="5" t="s">
        <v>3</v>
      </c>
      <c r="H5" s="5" t="s">
        <v>4</v>
      </c>
    </row>
    <row r="6" spans="2:8" x14ac:dyDescent="0.25">
      <c r="B6" s="6" t="s">
        <v>5</v>
      </c>
      <c r="C6" s="7">
        <v>13600</v>
      </c>
      <c r="D6" s="8">
        <v>13600</v>
      </c>
      <c r="E6" s="8">
        <v>13600</v>
      </c>
      <c r="F6" s="8">
        <v>13600</v>
      </c>
      <c r="G6" s="8">
        <v>13600</v>
      </c>
      <c r="H6" s="8">
        <v>13600</v>
      </c>
    </row>
    <row r="7" spans="2:8" x14ac:dyDescent="0.25">
      <c r="B7" s="6" t="s">
        <v>11</v>
      </c>
      <c r="C7" s="9">
        <v>21.59</v>
      </c>
      <c r="D7" s="10">
        <v>15.59</v>
      </c>
      <c r="E7" s="11">
        <f>D7*1.025</f>
        <v>15.979749999999999</v>
      </c>
      <c r="F7" s="11">
        <f t="shared" ref="F7:H7" si="0">E7*1.025</f>
        <v>16.379243749999997</v>
      </c>
      <c r="G7" s="11">
        <f t="shared" si="0"/>
        <v>16.788724843749996</v>
      </c>
      <c r="H7" s="11">
        <f t="shared" si="0"/>
        <v>17.208442964843744</v>
      </c>
    </row>
    <row r="8" spans="2:8" ht="18" customHeight="1" thickBot="1" x14ac:dyDescent="0.3">
      <c r="B8" s="12" t="s">
        <v>9</v>
      </c>
      <c r="C8" s="13">
        <f>C6*C7</f>
        <v>293624</v>
      </c>
      <c r="D8" s="14">
        <f t="shared" ref="D8:H8" si="1">D6*D7</f>
        <v>212024</v>
      </c>
      <c r="E8" s="14">
        <f t="shared" si="1"/>
        <v>217324.59999999998</v>
      </c>
      <c r="F8" s="14">
        <f t="shared" si="1"/>
        <v>222757.71499999997</v>
      </c>
      <c r="G8" s="14">
        <f t="shared" si="1"/>
        <v>228326.65787499995</v>
      </c>
      <c r="H8" s="14">
        <f t="shared" si="1"/>
        <v>234034.82432187491</v>
      </c>
    </row>
    <row r="9" spans="2:8" x14ac:dyDescent="0.25">
      <c r="B9" s="15" t="s">
        <v>6</v>
      </c>
      <c r="C9" s="16">
        <v>10600</v>
      </c>
      <c r="D9" s="17">
        <v>10600</v>
      </c>
      <c r="E9" s="17">
        <v>10600</v>
      </c>
      <c r="F9" s="17">
        <v>10600</v>
      </c>
      <c r="G9" s="18">
        <v>10600</v>
      </c>
      <c r="H9" s="18">
        <v>10600</v>
      </c>
    </row>
    <row r="10" spans="2:8" x14ac:dyDescent="0.25">
      <c r="B10" s="6" t="s">
        <v>7</v>
      </c>
      <c r="C10" s="19">
        <v>350.9</v>
      </c>
      <c r="D10" s="20">
        <f>C10*1.025</f>
        <v>359.67249999999996</v>
      </c>
      <c r="E10" s="20">
        <f t="shared" ref="E10:H10" si="2">D10*1.025</f>
        <v>368.66431249999994</v>
      </c>
      <c r="F10" s="20">
        <f t="shared" si="2"/>
        <v>377.88092031249988</v>
      </c>
      <c r="G10" s="20">
        <f t="shared" si="2"/>
        <v>387.32794332031233</v>
      </c>
      <c r="H10" s="20">
        <f t="shared" si="2"/>
        <v>397.01114190332009</v>
      </c>
    </row>
    <row r="11" spans="2:8" ht="15.75" thickBot="1" x14ac:dyDescent="0.3">
      <c r="B11" s="12" t="s">
        <v>10</v>
      </c>
      <c r="C11" s="21">
        <f>C9*C10</f>
        <v>3719539.9999999995</v>
      </c>
      <c r="D11" s="22">
        <f t="shared" ref="D11:H11" si="3">D9*D10</f>
        <v>3812528.4999999995</v>
      </c>
      <c r="E11" s="22">
        <f t="shared" si="3"/>
        <v>3907841.7124999994</v>
      </c>
      <c r="F11" s="22">
        <f t="shared" si="3"/>
        <v>4005537.7553124987</v>
      </c>
      <c r="G11" s="22">
        <f t="shared" si="3"/>
        <v>4105676.1991953105</v>
      </c>
      <c r="H11" s="22">
        <f t="shared" si="3"/>
        <v>4208318.1041751932</v>
      </c>
    </row>
    <row r="12" spans="2:8" x14ac:dyDescent="0.25">
      <c r="B12" s="23" t="s">
        <v>13</v>
      </c>
      <c r="C12" s="24">
        <f>C8+C11</f>
        <v>4013163.9999999995</v>
      </c>
      <c r="D12" s="24">
        <f t="shared" ref="D12:H12" si="4">D8+D11</f>
        <v>4024552.4999999995</v>
      </c>
      <c r="E12" s="24">
        <f t="shared" si="4"/>
        <v>4125166.3124999995</v>
      </c>
      <c r="F12" s="24">
        <f t="shared" si="4"/>
        <v>4228295.4703124985</v>
      </c>
      <c r="G12" s="24">
        <f t="shared" si="4"/>
        <v>4334002.85707031</v>
      </c>
      <c r="H12" s="24">
        <f t="shared" si="4"/>
        <v>4442352.9284970686</v>
      </c>
    </row>
    <row r="13" spans="2:8" x14ac:dyDescent="0.25">
      <c r="B13" s="23" t="s">
        <v>14</v>
      </c>
      <c r="C13" s="24">
        <f>C12*12</f>
        <v>48157967.999999993</v>
      </c>
      <c r="D13" s="24">
        <f t="shared" ref="D13:H13" si="5">D12*12</f>
        <v>48294629.999999993</v>
      </c>
      <c r="E13" s="24">
        <f t="shared" si="5"/>
        <v>49501995.749999993</v>
      </c>
      <c r="F13" s="24">
        <f t="shared" si="5"/>
        <v>50739545.643749982</v>
      </c>
      <c r="G13" s="24">
        <f t="shared" si="5"/>
        <v>52008034.28484372</v>
      </c>
      <c r="H13" s="24">
        <f t="shared" si="5"/>
        <v>53308235.141964823</v>
      </c>
    </row>
    <row r="15" spans="2:8" x14ac:dyDescent="0.25">
      <c r="B15" s="2" t="s">
        <v>12</v>
      </c>
    </row>
  </sheetData>
  <pageMargins left="0.7" right="0.7" top="0.75" bottom="0.75" header="0.3" footer="0.3"/>
  <pageSetup scale="76" orientation="landscape" r:id="rId1"/>
  <headerFooter>
    <oddHeader>&amp;L&amp;"-,Bold"ALABAMA MEDICAID AGENCY&amp;R&amp;"-,Bold"RFP NUMBER: 2018-ICN-01</oddHeader>
    <oddFooter>&amp;LUse or disclosure of data contained on this sheet is subject
to the restriction on the cover page of this propos&amp;C&amp;"-,Bold"RFP APPENDIX C 
Response Page: Appendix A-1&amp;RCONFIDENTIAL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36F8F30112384589D528AF0C0CFDA7" ma:contentTypeVersion="4" ma:contentTypeDescription="Create a new document." ma:contentTypeScope="" ma:versionID="6b337abbfb7318e4b9ecb7ae4c83649b">
  <xsd:schema xmlns:xsd="http://www.w3.org/2001/XMLSchema" xmlns:xs="http://www.w3.org/2001/XMLSchema" xmlns:p="http://schemas.microsoft.com/office/2006/metadata/properties" xmlns:ns2="5a35c0af-aab7-44b1-bfc6-3c901e9e8bd4" xmlns:ns3="127cef73-8c2d-49a6-be25-3c48e6044295" targetNamespace="http://schemas.microsoft.com/office/2006/metadata/properties" ma:root="true" ma:fieldsID="084e86c4ca153031f43365f55322b912" ns2:_="" ns3:_="">
    <xsd:import namespace="5a35c0af-aab7-44b1-bfc6-3c901e9e8bd4"/>
    <xsd:import namespace="127cef73-8c2d-49a6-be25-3c48e60442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35c0af-aab7-44b1-bfc6-3c901e9e8b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7cef73-8c2d-49a6-be25-3c48e604429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DD7D2B-F8D0-4105-9D6B-EB40C4E681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35c0af-aab7-44b1-bfc6-3c901e9e8bd4"/>
    <ds:schemaRef ds:uri="127cef73-8c2d-49a6-be25-3c48e60442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2271189-D5CF-4319-920D-0C70C13BE2A0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127cef73-8c2d-49a6-be25-3c48e6044295"/>
    <ds:schemaRef ds:uri="http://schemas.microsoft.com/office/2006/metadata/properties"/>
    <ds:schemaRef ds:uri="http://purl.org/dc/dcmitype/"/>
    <ds:schemaRef ds:uri="http://purl.org/dc/elements/1.1/"/>
    <ds:schemaRef ds:uri="http://www.w3.org/XML/1998/namespace"/>
    <ds:schemaRef ds:uri="http://schemas.openxmlformats.org/package/2006/metadata/core-properties"/>
    <ds:schemaRef ds:uri="5a35c0af-aab7-44b1-bfc6-3c901e9e8bd4"/>
  </ds:schemaRefs>
</ds:datastoreItem>
</file>

<file path=customXml/itemProps3.xml><?xml version="1.0" encoding="utf-8"?>
<ds:datastoreItem xmlns:ds="http://schemas.openxmlformats.org/officeDocument/2006/customXml" ds:itemID="{94A209C9-C384-4CE1-9E8C-0C7B393B8F2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PRICING FORM - 5 YRS</vt:lpstr>
      <vt:lpstr>'PRICING FORM - 5 YRS'!Print_Area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Costa</dc:creator>
  <cp:lastModifiedBy>Macias, Summer</cp:lastModifiedBy>
  <cp:lastPrinted>2023-03-27T18:57:17Z</cp:lastPrinted>
  <dcterms:created xsi:type="dcterms:W3CDTF">2018-03-26T21:52:18Z</dcterms:created>
  <dcterms:modified xsi:type="dcterms:W3CDTF">2023-04-28T19:24:57Z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0x010100A936F8F30112384589D528AF0C0CFDA7</vt:lpwstr>
  </property>
</Properties>
</file>